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9585"/>
  </bookViews>
  <sheets>
    <sheet name="tabella sistema  premiante 2019" sheetId="1" r:id="rId1"/>
  </sheets>
  <definedNames>
    <definedName name="_xlnm._FilterDatabase" localSheetId="0" hidden="1">'tabella sistema  premiante 2019'!$A$3:$H$13</definedName>
    <definedName name="classi">'tabella sistema  premiante 2019'!$B$4:$B$13</definedName>
  </definedNames>
  <calcPr calcId="114210"/>
</workbook>
</file>

<file path=xl/calcChain.xml><?xml version="1.0" encoding="utf-8"?>
<calcChain xmlns="http://schemas.openxmlformats.org/spreadsheetml/2006/main">
  <c r="D15" i="1"/>
  <c r="C15"/>
  <c r="H13"/>
  <c r="G13"/>
  <c r="F13"/>
  <c r="E13"/>
  <c r="H12"/>
  <c r="G12"/>
  <c r="H11"/>
  <c r="G11"/>
  <c r="F11"/>
  <c r="F15"/>
  <c r="E11"/>
  <c r="E15"/>
  <c r="H10"/>
  <c r="G10"/>
  <c r="H9"/>
  <c r="H15"/>
  <c r="G9"/>
  <c r="G15"/>
</calcChain>
</file>

<file path=xl/sharedStrings.xml><?xml version="1.0" encoding="utf-8"?>
<sst xmlns="http://schemas.openxmlformats.org/spreadsheetml/2006/main" count="20" uniqueCount="20">
  <si>
    <t>CLASSI</t>
  </si>
  <si>
    <t>DIRIGENTI MEDICI BENEFICIARI</t>
  </si>
  <si>
    <t>DIRIGENTI NON MEDICI BENEFICIARI</t>
  </si>
  <si>
    <t>0,00%-10,00%</t>
  </si>
  <si>
    <t>10,01%-20,00%</t>
  </si>
  <si>
    <t>20,01%-30,00%</t>
  </si>
  <si>
    <t>30,01%-40,00%</t>
  </si>
  <si>
    <t>40,01%-50,00%</t>
  </si>
  <si>
    <t>50,01%-60,00%</t>
  </si>
  <si>
    <t>60,01%-70,00%</t>
  </si>
  <si>
    <t>70,01%-80,00%</t>
  </si>
  <si>
    <t>80,01%-90,00%</t>
  </si>
  <si>
    <t>90,01%-100,00%</t>
  </si>
  <si>
    <t xml:space="preserve">totali </t>
  </si>
  <si>
    <t>SISTEMA PREMIANTE ANNO 2019</t>
  </si>
  <si>
    <t>QUOTA % IN BASE A ESITO VALUTAZIONE</t>
  </si>
  <si>
    <t>ECONOMICO EROGATO AI DIRIGENTI MEDICI  (IN APPLICAZIONE ACCORDI AZIENDALI)</t>
  </si>
  <si>
    <t>ECONOMICO EROGATO AI DIRIGENTI NON MEDICI  (IN APPLICAZIONE ACCORDI AZIENDALI)</t>
  </si>
  <si>
    <t>PERSONALE NON DIRIGENTE  BENEFICIARIO</t>
  </si>
  <si>
    <t>ECONOMICO EROGATO AL PERSONALE DEL COMPARTO (IN APPLICAZIONE ACCORDI AZIENDALI)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</si>
</sst>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9">
    <font>
      <sz val="11"/>
      <color theme="1"/>
      <name val="Calibri"/>
      <family val="2"/>
      <scheme val="minor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1"/>
      <color indexed="8"/>
      <name val="Calibri"/>
      <family val="2"/>
    </font>
    <font>
      <sz val="10"/>
      <color indexed="8"/>
      <name val="Liberation Sans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Liberatio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4" fontId="0" fillId="0" borderId="1" xfId="1" applyNumberFormat="1" applyFont="1" applyFill="1" applyBorder="1"/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2" xfId="0" applyNumberFormat="1" applyFill="1" applyBorder="1"/>
    <xf numFmtId="43" fontId="3" fillId="0" borderId="3" xfId="1" applyFont="1" applyFill="1" applyBorder="1"/>
    <xf numFmtId="43" fontId="3" fillId="0" borderId="3" xfId="1" applyFont="1" applyFill="1" applyBorder="1"/>
    <xf numFmtId="0" fontId="0" fillId="0" borderId="4" xfId="0" applyNumberFormat="1" applyFill="1" applyBorder="1"/>
    <xf numFmtId="43" fontId="3" fillId="0" borderId="1" xfId="1" applyFont="1" applyFill="1" applyBorder="1"/>
    <xf numFmtId="0" fontId="0" fillId="0" borderId="0" xfId="0" applyNumberFormat="1" applyFill="1"/>
    <xf numFmtId="43" fontId="3" fillId="0" borderId="0" xfId="1" applyFont="1" applyFill="1"/>
    <xf numFmtId="43" fontId="3" fillId="0" borderId="0" xfId="1" applyFont="1" applyFill="1"/>
    <xf numFmtId="0" fontId="0" fillId="0" borderId="0" xfId="0" applyNumberFormat="1" applyFill="1" applyBorder="1"/>
    <xf numFmtId="4" fontId="0" fillId="0" borderId="0" xfId="1" applyNumberFormat="1" applyFont="1" applyFill="1" applyBorder="1"/>
    <xf numFmtId="43" fontId="3" fillId="0" borderId="0" xfId="1" applyFont="1" applyFill="1" applyBorder="1"/>
    <xf numFmtId="0" fontId="8" fillId="0" borderId="0" xfId="0" applyFont="1" applyAlignment="1">
      <alignment horizontal="center" vertical="center" wrapText="1"/>
    </xf>
    <xf numFmtId="164" fontId="5" fillId="0" borderId="0" xfId="1" applyNumberFormat="1" applyFont="1" applyFill="1"/>
    <xf numFmtId="43" fontId="5" fillId="0" borderId="0" xfId="1" applyFont="1" applyFill="1"/>
  </cellXfs>
  <cellStyles count="2">
    <cellStyle name="Migliaia 2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>
      <selection activeCell="B15" sqref="B15:H15"/>
    </sheetView>
  </sheetViews>
  <sheetFormatPr defaultRowHeight="15"/>
  <cols>
    <col min="1" max="1" width="9.42578125" customWidth="1"/>
    <col min="2" max="2" width="21.7109375" customWidth="1"/>
    <col min="3" max="3" width="19.7109375" customWidth="1"/>
    <col min="4" max="4" width="19.7109375" style="4" customWidth="1"/>
    <col min="5" max="6" width="23.28515625" style="4" customWidth="1"/>
    <col min="7" max="8" width="17.5703125" style="4" customWidth="1"/>
    <col min="11" max="11" width="14.5703125" bestFit="1" customWidth="1"/>
  </cols>
  <sheetData>
    <row r="1" spans="1:11" ht="15.75">
      <c r="A1" s="8" t="s">
        <v>14</v>
      </c>
    </row>
    <row r="2" spans="1:11" ht="15.75">
      <c r="A2" s="8"/>
    </row>
    <row r="3" spans="1:11" ht="89.25">
      <c r="A3" s="1" t="s">
        <v>0</v>
      </c>
      <c r="B3" s="2" t="s">
        <v>15</v>
      </c>
      <c r="C3" s="2" t="s">
        <v>1</v>
      </c>
      <c r="D3" s="3" t="s">
        <v>16</v>
      </c>
      <c r="E3" s="3" t="s">
        <v>2</v>
      </c>
      <c r="F3" s="3" t="s">
        <v>17</v>
      </c>
      <c r="G3" s="3" t="s">
        <v>18</v>
      </c>
      <c r="H3" s="3" t="s">
        <v>19</v>
      </c>
      <c r="K3" s="3"/>
    </row>
    <row r="4" spans="1:11" ht="30" customHeight="1">
      <c r="A4" s="1">
        <v>1</v>
      </c>
      <c r="B4" s="1" t="s">
        <v>3</v>
      </c>
      <c r="C4" s="9"/>
      <c r="D4" s="10"/>
      <c r="F4" s="5"/>
      <c r="G4" s="9"/>
      <c r="H4" s="11"/>
    </row>
    <row r="5" spans="1:11" ht="30" customHeight="1">
      <c r="A5" s="1">
        <v>2</v>
      </c>
      <c r="B5" s="1" t="s">
        <v>4</v>
      </c>
      <c r="C5" s="12"/>
      <c r="D5" s="6"/>
      <c r="F5" s="5"/>
      <c r="G5" s="12"/>
    </row>
    <row r="6" spans="1:11" ht="30" customHeight="1">
      <c r="A6" s="1">
        <v>3</v>
      </c>
      <c r="B6" s="1" t="s">
        <v>5</v>
      </c>
      <c r="C6" s="12"/>
      <c r="D6" s="6"/>
      <c r="F6" s="5"/>
      <c r="G6" s="12">
        <v>3</v>
      </c>
      <c r="H6" s="4">
        <v>2567.79</v>
      </c>
    </row>
    <row r="7" spans="1:11" ht="30" customHeight="1">
      <c r="A7" s="1">
        <v>4</v>
      </c>
      <c r="B7" s="1" t="s">
        <v>6</v>
      </c>
      <c r="C7" s="12"/>
      <c r="D7" s="6"/>
      <c r="F7" s="5"/>
      <c r="G7" s="12">
        <v>42</v>
      </c>
      <c r="H7" s="4">
        <v>33655.08</v>
      </c>
    </row>
    <row r="8" spans="1:11" ht="30" customHeight="1">
      <c r="A8" s="1">
        <v>5</v>
      </c>
      <c r="B8" s="1" t="s">
        <v>7</v>
      </c>
      <c r="C8" s="12"/>
      <c r="D8" s="6"/>
      <c r="F8" s="5"/>
      <c r="G8" s="12">
        <v>188</v>
      </c>
      <c r="H8" s="13">
        <v>180170.25</v>
      </c>
    </row>
    <row r="9" spans="1:11" ht="30" customHeight="1">
      <c r="A9" s="1">
        <v>6</v>
      </c>
      <c r="B9" s="1" t="s">
        <v>8</v>
      </c>
      <c r="C9" s="12"/>
      <c r="D9" s="6"/>
      <c r="E9" s="14"/>
      <c r="F9" s="15"/>
      <c r="G9" s="4">
        <f>999+30</f>
        <v>1029</v>
      </c>
      <c r="H9" s="4">
        <f>952587.44+38776.55</f>
        <v>991363.99</v>
      </c>
    </row>
    <row r="10" spans="1:11" ht="30" customHeight="1">
      <c r="A10" s="1">
        <v>7</v>
      </c>
      <c r="B10" s="1" t="s">
        <v>9</v>
      </c>
      <c r="C10" s="12"/>
      <c r="D10" s="6"/>
      <c r="E10" s="14">
        <v>1</v>
      </c>
      <c r="F10" s="16">
        <v>6052.2</v>
      </c>
      <c r="G10" s="12">
        <f>993+37</f>
        <v>1030</v>
      </c>
      <c r="H10" s="13">
        <f>1088904.2+53172.78</f>
        <v>1142076.98</v>
      </c>
    </row>
    <row r="11" spans="1:11" ht="30" customHeight="1">
      <c r="A11" s="1">
        <v>8</v>
      </c>
      <c r="B11" s="1" t="s">
        <v>10</v>
      </c>
      <c r="C11" s="12">
        <v>38</v>
      </c>
      <c r="D11" s="6">
        <v>87999.32</v>
      </c>
      <c r="E11" s="14">
        <f>2+15</f>
        <v>17</v>
      </c>
      <c r="F11" s="16">
        <f>115065.14+7947.33</f>
        <v>123012.47</v>
      </c>
      <c r="G11" s="9">
        <f>2896+283</f>
        <v>3179</v>
      </c>
      <c r="H11" s="11">
        <f>3389859.8+407840.34</f>
        <v>3797700.1399999997</v>
      </c>
    </row>
    <row r="12" spans="1:11" ht="30" customHeight="1">
      <c r="A12" s="1">
        <v>9</v>
      </c>
      <c r="B12" s="1" t="s">
        <v>11</v>
      </c>
      <c r="C12" s="12"/>
      <c r="D12" s="6"/>
      <c r="E12" s="14"/>
      <c r="F12" s="16"/>
      <c r="G12" s="12">
        <f>3567+100</f>
        <v>3667</v>
      </c>
      <c r="H12" s="13">
        <f>4338988.76+150507.94</f>
        <v>4489496.7</v>
      </c>
    </row>
    <row r="13" spans="1:11" ht="30" customHeight="1">
      <c r="A13" s="1">
        <v>10</v>
      </c>
      <c r="B13" s="1" t="s">
        <v>12</v>
      </c>
      <c r="C13" s="12">
        <v>2257</v>
      </c>
      <c r="D13" s="6">
        <v>7547180.4699999997</v>
      </c>
      <c r="E13" s="14">
        <f>326+29</f>
        <v>355</v>
      </c>
      <c r="F13" s="16">
        <f>256170.5+2779034.9</f>
        <v>3035205.4</v>
      </c>
      <c r="G13" s="12">
        <f>2204+378</f>
        <v>2582</v>
      </c>
      <c r="H13" s="13">
        <f>2731872.27+550247.48</f>
        <v>3282119.75</v>
      </c>
    </row>
    <row r="14" spans="1:11" ht="30" customHeight="1">
      <c r="A14" s="1"/>
      <c r="B14" s="1"/>
      <c r="C14" s="17"/>
      <c r="D14" s="18"/>
      <c r="E14" s="14"/>
      <c r="F14" s="16"/>
      <c r="G14" s="17"/>
      <c r="H14" s="19"/>
    </row>
    <row r="15" spans="1:11">
      <c r="A15" s="7"/>
      <c r="B15" s="20" t="s">
        <v>13</v>
      </c>
      <c r="C15" s="21">
        <f t="shared" ref="C15:H15" si="0">SUM(C6:C13)</f>
        <v>2295</v>
      </c>
      <c r="D15" s="22">
        <f t="shared" si="0"/>
        <v>7635179.79</v>
      </c>
      <c r="E15" s="21">
        <f t="shared" si="0"/>
        <v>373</v>
      </c>
      <c r="F15" s="22">
        <f t="shared" si="0"/>
        <v>3164270.07</v>
      </c>
      <c r="G15" s="21">
        <f t="shared" si="0"/>
        <v>11720</v>
      </c>
      <c r="H15" s="22">
        <f t="shared" si="0"/>
        <v>13919150.68</v>
      </c>
    </row>
    <row r="18" spans="4:8">
      <c r="D18"/>
      <c r="E18"/>
      <c r="F18"/>
      <c r="G18"/>
      <c r="H18"/>
    </row>
    <row r="19" spans="4:8">
      <c r="D19"/>
      <c r="E19"/>
      <c r="F19"/>
      <c r="G19"/>
      <c r="H19"/>
    </row>
    <row r="20" spans="4:8">
      <c r="D20"/>
      <c r="E20"/>
      <c r="F20"/>
      <c r="G20"/>
      <c r="H20"/>
    </row>
    <row r="21" spans="4:8">
      <c r="D21"/>
      <c r="E21"/>
      <c r="F21"/>
      <c r="G21"/>
      <c r="H21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sistema  premiante 2019</vt:lpstr>
      <vt:lpstr>classi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Venturi</dc:creator>
  <cp:lastModifiedBy>u.personale2</cp:lastModifiedBy>
  <dcterms:created xsi:type="dcterms:W3CDTF">2022-03-31T10:55:31Z</dcterms:created>
  <dcterms:modified xsi:type="dcterms:W3CDTF">2022-04-08T06:50:37Z</dcterms:modified>
</cp:coreProperties>
</file>